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23256" windowHeight="9372"/>
  </bookViews>
  <sheets>
    <sheet name="Мероприятия" sheetId="13" r:id="rId1"/>
  </sheets>
  <definedNames>
    <definedName name="_GoBack" localSheetId="0">Мероприятия!#REF!</definedName>
    <definedName name="_GoBack">#REF!</definedName>
    <definedName name="_xlnm.Print_Titles" localSheetId="0">Мероприятия!$11:$11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8" i="13" l="1"/>
  <c r="F78" i="13"/>
  <c r="G78" i="13"/>
  <c r="E77" i="13"/>
  <c r="F77" i="13"/>
  <c r="G77" i="13"/>
  <c r="H77" i="13"/>
  <c r="G21" i="13"/>
  <c r="F21" i="13"/>
  <c r="E21" i="13"/>
  <c r="H21" i="13"/>
  <c r="G16" i="13"/>
  <c r="F16" i="13"/>
  <c r="E16" i="13"/>
  <c r="H16" i="13"/>
  <c r="F45" i="13" l="1"/>
  <c r="G46" i="13"/>
  <c r="F46" i="13"/>
  <c r="G45" i="13"/>
  <c r="E75" i="13"/>
  <c r="E64" i="13"/>
  <c r="D64" i="13" s="1"/>
  <c r="D69" i="13"/>
  <c r="E73" i="13"/>
  <c r="F74" i="13"/>
  <c r="F75" i="13"/>
  <c r="F73" i="13"/>
  <c r="G74" i="13"/>
  <c r="G75" i="13"/>
  <c r="G73" i="13"/>
  <c r="D70" i="13"/>
  <c r="D66" i="13"/>
  <c r="D56" i="13"/>
  <c r="D55" i="13"/>
  <c r="D53" i="13"/>
  <c r="D52" i="13"/>
  <c r="D50" i="13"/>
  <c r="D49" i="13"/>
  <c r="F47" i="13"/>
  <c r="G47" i="13"/>
  <c r="D42" i="13"/>
  <c r="D41" i="13"/>
  <c r="D39" i="13"/>
  <c r="D38" i="13"/>
  <c r="D36" i="13"/>
  <c r="D35" i="13"/>
  <c r="D33" i="13"/>
  <c r="D32" i="13"/>
  <c r="D30" i="13"/>
  <c r="D29" i="13"/>
  <c r="D28" i="13"/>
  <c r="D27" i="13"/>
  <c r="D26" i="13"/>
  <c r="D24" i="13"/>
  <c r="D23" i="13"/>
  <c r="D19" i="13"/>
  <c r="D18" i="13"/>
  <c r="D14" i="13"/>
  <c r="D13" i="13"/>
  <c r="G44" i="13" l="1"/>
  <c r="E74" i="13"/>
  <c r="D67" i="13"/>
  <c r="D63" i="13"/>
  <c r="D71" i="13"/>
  <c r="D43" i="13" l="1"/>
  <c r="E60" i="13" l="1"/>
  <c r="G60" i="13" l="1"/>
  <c r="D31" i="13" l="1"/>
  <c r="E47" i="13" l="1"/>
  <c r="H75" i="13"/>
  <c r="D75" i="13" s="1"/>
  <c r="D68" i="13"/>
  <c r="H73" i="13" l="1"/>
  <c r="H74" i="13"/>
  <c r="F60" i="13" l="1"/>
  <c r="E72" i="13" l="1"/>
  <c r="F72" i="13"/>
  <c r="E46" i="13"/>
  <c r="E45" i="13"/>
  <c r="H47" i="13"/>
  <c r="H46" i="13"/>
  <c r="H45" i="13"/>
  <c r="D45" i="13" l="1"/>
  <c r="D74" i="13"/>
  <c r="D73" i="13"/>
  <c r="D65" i="13" l="1"/>
  <c r="G72" i="13"/>
  <c r="H72" i="13" l="1"/>
  <c r="D72" i="13" s="1"/>
  <c r="H44" i="13"/>
  <c r="F44" i="13"/>
  <c r="E44" i="13"/>
  <c r="D25" i="13" l="1"/>
  <c r="F59" i="13" l="1"/>
  <c r="D34" i="13" l="1"/>
  <c r="H61" i="13"/>
  <c r="H79" i="13" s="1"/>
  <c r="G61" i="13"/>
  <c r="G79" i="13" s="1"/>
  <c r="F61" i="13"/>
  <c r="F79" i="13" s="1"/>
  <c r="E61" i="13"/>
  <c r="E79" i="13" s="1"/>
  <c r="D79" i="13" s="1"/>
  <c r="D57" i="13"/>
  <c r="D54" i="13"/>
  <c r="D51" i="13"/>
  <c r="D40" i="13"/>
  <c r="D37" i="13"/>
  <c r="D20" i="13"/>
  <c r="D15" i="13"/>
  <c r="D61" i="13" l="1"/>
  <c r="D47" i="13"/>
  <c r="D46" i="13"/>
  <c r="G59" i="13" l="1"/>
  <c r="G76" i="13" s="1"/>
  <c r="H59" i="13"/>
  <c r="H60" i="13"/>
  <c r="H78" i="13" s="1"/>
  <c r="E59" i="13"/>
  <c r="H58" i="13" l="1"/>
  <c r="E58" i="13"/>
  <c r="F58" i="13"/>
  <c r="G58" i="13"/>
  <c r="D60" i="13"/>
  <c r="D59" i="13"/>
  <c r="D77" i="13" l="1"/>
  <c r="D78" i="13"/>
  <c r="E76" i="13"/>
  <c r="F76" i="13"/>
  <c r="H76" i="13"/>
  <c r="D16" i="13"/>
  <c r="D58" i="13"/>
  <c r="D76" i="13" l="1"/>
  <c r="D44" i="13"/>
  <c r="D21" i="13" l="1"/>
</calcChain>
</file>

<file path=xl/sharedStrings.xml><?xml version="1.0" encoding="utf-8"?>
<sst xmlns="http://schemas.openxmlformats.org/spreadsheetml/2006/main" count="178" uniqueCount="89">
  <si>
    <t>Срок сдачи объекта, проведения мероприятия</t>
  </si>
  <si>
    <t>Планируемые объемы финансирования (тыс. рублей)</t>
  </si>
  <si>
    <t>Код главного распорядителя бюджетных средств</t>
  </si>
  <si>
    <t>Код раздела, подраздела, целевой статьи и вида расходов</t>
  </si>
  <si>
    <t>Код классификации операций сектора государственного управления, относящихся к расходам бюджета</t>
  </si>
  <si>
    <t>Примечание</t>
  </si>
  <si>
    <t>Всего</t>
  </si>
  <si>
    <t>Федеральный бюджет</t>
  </si>
  <si>
    <t>Областной бюджет</t>
  </si>
  <si>
    <t>Внебюджетные средства</t>
  </si>
  <si>
    <t>в том числе</t>
  </si>
  <si>
    <t> </t>
  </si>
  <si>
    <t>№ п/п</t>
  </si>
  <si>
    <t>Обеспечение пополнения текущего репертуара спектаклей</t>
  </si>
  <si>
    <t xml:space="preserve">Содержание аппарата Управления культуры Администрации города Челябинска </t>
  </si>
  <si>
    <t>1.1.</t>
  </si>
  <si>
    <t>2.1.</t>
  </si>
  <si>
    <t>3.1.</t>
  </si>
  <si>
    <t>4.1.</t>
  </si>
  <si>
    <t>Итого по разделу 1</t>
  </si>
  <si>
    <t>Итого по разделу 2</t>
  </si>
  <si>
    <t>Итого по разделу 3</t>
  </si>
  <si>
    <t>Итого по разделу 4</t>
  </si>
  <si>
    <t xml:space="preserve">1. Обеспечение функционирования Управления культуры Администрации города Челябинска </t>
  </si>
  <si>
    <t>3. Развитие материально-технической базы муниципальных учреждений культуры</t>
  </si>
  <si>
    <t>3.2.</t>
  </si>
  <si>
    <t>3.3.</t>
  </si>
  <si>
    <t>3.4.</t>
  </si>
  <si>
    <t>Проведение текущих ремонтов и оснащение сопутствующим оборудованием для ведения основной деятельности</t>
  </si>
  <si>
    <t>Организация проведения мероприятий</t>
  </si>
  <si>
    <t>Поддержка творческих деятелей и одаренных детей</t>
  </si>
  <si>
    <t>4.2.</t>
  </si>
  <si>
    <t>4.3.</t>
  </si>
  <si>
    <t>4. Создание условий для формирования культурного пространства</t>
  </si>
  <si>
    <t>3.5.</t>
  </si>
  <si>
    <t>220, 240</t>
  </si>
  <si>
    <t>0801 89003М4430 611</t>
  </si>
  <si>
    <t>Администрации города Челябинска</t>
  </si>
  <si>
    <t>210, 220, 260, 290, 310, 340</t>
  </si>
  <si>
    <t>0801 89003L5172 622</t>
  </si>
  <si>
    <t>3.6.</t>
  </si>
  <si>
    <t>Наименование объекта мероприятия</t>
  </si>
  <si>
    <t>Итого по разделу 5</t>
  </si>
  <si>
    <t>0703, 0801 89003М4499 242, 244, 612</t>
  </si>
  <si>
    <t>5.1.</t>
  </si>
  <si>
    <t>Создание модельных муниципальных библиотек</t>
  </si>
  <si>
    <t>3.7.</t>
  </si>
  <si>
    <t>План
мероприятий муниципальной программы «Сохранение и развитие культуры города Челябинска»</t>
  </si>
  <si>
    <t>Бюджет города Челябинска</t>
  </si>
  <si>
    <t>2. Обеспечение функционирования подведомственных Управлению культуры Администрации города Челябинска муниципальных учреждений культуры</t>
  </si>
  <si>
    <t>Содержание подведомственных Управлению культуры Администрации города Челябинска муниципальных учреждений культуры</t>
  </si>
  <si>
    <t xml:space="preserve">Комплектование муниципальных библиотек документами на физических (материальных) носителях </t>
  </si>
  <si>
    <t>5.2.</t>
  </si>
  <si>
    <t>2023 год</t>
  </si>
  <si>
    <t>0804 89001М2040 121, 122, 129, 242, 244, 247, 851</t>
  </si>
  <si>
    <t>5.3.</t>
  </si>
  <si>
    <t xml:space="preserve">        Приложение</t>
  </si>
  <si>
    <t>210, 220, 240,    260, 290, 340</t>
  </si>
  <si>
    <t>210, 220, 240,   260, 290, 340</t>
  </si>
  <si>
    <t>2024 год</t>
  </si>
  <si>
    <t>0703, 0801, 0802 89002М4230, 89002М4400, 89002М4410, 89002М4420, 89002М4430, 89002М4440, 89002М4450, 89002М4460
 111, 112, 119, 242, 244, 247, 611, 621, 851, 853</t>
  </si>
  <si>
    <t>0703 89003S8100 622</t>
  </si>
  <si>
    <t>0801 89003L5191 244</t>
  </si>
  <si>
    <t>0703 890A15519M 612</t>
  </si>
  <si>
    <t xml:space="preserve">Укрепление материально-технической базы и оснащение оборудованием детских музыкальных, художественных, хореографических школ и ДШИ
</t>
  </si>
  <si>
    <t>Создание экспозиций диких и домашних животных</t>
  </si>
  <si>
    <t xml:space="preserve">Сохранение объектов культурного наследия, содержание мемориальных объектов, объектов городской жанровой         скульптуры, художественных композиций </t>
  </si>
  <si>
    <t>5. Региональный проект  «Культурная среда» национального проекта «Культура»</t>
  </si>
  <si>
    <t>Всего по Программе</t>
  </si>
  <si>
    <t xml:space="preserve">        к распоряжению Администрации города</t>
  </si>
  <si>
    <t xml:space="preserve">        от _________________ № ____________</t>
  </si>
  <si>
    <t>0503 89003L2990 622</t>
  </si>
  <si>
    <t>0703, 0801 89003М4499 244, 612</t>
  </si>
  <si>
    <t>220, 240, 310</t>
  </si>
  <si>
    <t>0801 89004М8020 350</t>
  </si>
  <si>
    <t>0703, 0801 89004М8010 244, 611, 612, 621, 622</t>
  </si>
  <si>
    <t xml:space="preserve"> 0801 89004М4410 611, 621, 622</t>
  </si>
  <si>
    <t>0801 89004М4410 611, 621, 622</t>
  </si>
  <si>
    <t>Создание модельных муниципальных библиотек за счет средств областного бюджета</t>
  </si>
  <si>
    <t>0801 890А154540 244</t>
  </si>
  <si>
    <t>0801 890А1Д4540 244</t>
  </si>
  <si>
    <t>Исполняющий обязанности</t>
  </si>
  <si>
    <t>начальника Управления культуры</t>
  </si>
  <si>
    <t>Е. В. Войтюк</t>
  </si>
  <si>
    <t>2025 год</t>
  </si>
  <si>
    <t>2023–2025</t>
  </si>
  <si>
    <t>Укрепление материально-технической базы и оснащение оборудованием  Муниципального бюджетного учреждения дополнительного образования  «ДШИ № 2» города Челябинска</t>
  </si>
  <si>
    <t>Поддержка творческой деятельности и техническое оснащение муниципальных детских и кукольных театров: МАУК «Театр «Скарабей»</t>
  </si>
  <si>
    <t>Обустройство и восстановление воинских захоронений, расположенных на территории объекта культурного наследия регионального значения «Памятник воинам, погибшим от ран в Великой Отечественной войне 1941–1945 гг. в госпиталях         г. Челябинска»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</si>
</sst>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164" fontId="3" fillId="0" borderId="1" xfId="0" applyNumberFormat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64" fontId="2" fillId="0" borderId="0" xfId="0" applyNumberFormat="1" applyFont="1"/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justify" vertical="top" wrapText="1"/>
    </xf>
    <xf numFmtId="0" fontId="0" fillId="0" borderId="3" xfId="0" applyBorder="1" applyAlignment="1">
      <alignment vertical="top" wrapText="1"/>
    </xf>
    <xf numFmtId="0" fontId="6" fillId="0" borderId="0" xfId="0" applyFont="1" applyAlignment="1"/>
    <xf numFmtId="0" fontId="0" fillId="0" borderId="0" xfId="0" applyAlignment="1"/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1" applyFont="1" applyBorder="1" applyAlignment="1">
      <alignment horizontal="center" vertical="center" textRotation="90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8" fillId="0" borderId="0" xfId="0" applyFont="1" applyAlignment="1"/>
    <xf numFmtId="0" fontId="2" fillId="0" borderId="0" xfId="0" applyFont="1" applyBorder="1"/>
    <xf numFmtId="164" fontId="3" fillId="0" borderId="0" xfId="0" applyNumberFormat="1" applyFont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3935B733AFBD485EBAF136C45D7B73D03AD23A8946AF428B151CF76C5535F1706B78C14F6DD19A12UFc6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0"/>
  <sheetViews>
    <sheetView tabSelected="1" topLeftCell="A7" zoomScaleNormal="100" zoomScaleSheetLayoutView="100" workbookViewId="0">
      <selection activeCell="B32" sqref="B32:B34"/>
    </sheetView>
  </sheetViews>
  <sheetFormatPr defaultColWidth="9.109375" defaultRowHeight="15.6" x14ac:dyDescent="0.3"/>
  <cols>
    <col min="1" max="1" width="3.88671875" style="1" customWidth="1"/>
    <col min="2" max="2" width="26.6640625" style="1" customWidth="1"/>
    <col min="3" max="3" width="9.77734375" style="1" customWidth="1"/>
    <col min="4" max="4" width="10.6640625" style="1" customWidth="1"/>
    <col min="5" max="6" width="8.88671875" style="1" customWidth="1"/>
    <col min="7" max="7" width="11" style="1" customWidth="1"/>
    <col min="8" max="8" width="11.5546875" style="1" customWidth="1"/>
    <col min="9" max="9" width="8" style="1" customWidth="1"/>
    <col min="10" max="10" width="27.5546875" style="1" customWidth="1"/>
    <col min="11" max="11" width="16.44140625" style="1" customWidth="1"/>
    <col min="12" max="12" width="3.44140625" style="1" customWidth="1"/>
    <col min="13" max="13" width="13.6640625" style="1" customWidth="1"/>
    <col min="14" max="14" width="9.6640625" style="1" customWidth="1"/>
    <col min="15" max="16384" width="9.109375" style="1"/>
  </cols>
  <sheetData>
    <row r="1" spans="1:12" ht="16.8" x14ac:dyDescent="0.3">
      <c r="A1" s="9"/>
      <c r="B1" s="9"/>
      <c r="C1" s="9"/>
      <c r="D1" s="9"/>
      <c r="E1" s="9"/>
      <c r="F1" s="9"/>
      <c r="G1" s="9"/>
      <c r="H1" s="15"/>
      <c r="I1" s="16"/>
      <c r="J1" s="24" t="s">
        <v>56</v>
      </c>
      <c r="K1" s="25"/>
      <c r="L1" s="25"/>
    </row>
    <row r="2" spans="1:12" ht="16.5" x14ac:dyDescent="0.25">
      <c r="A2" s="9"/>
      <c r="B2" s="9"/>
      <c r="C2" s="9"/>
      <c r="D2" s="9"/>
      <c r="E2" s="9"/>
      <c r="F2" s="9"/>
      <c r="G2" s="9"/>
      <c r="H2" s="15"/>
      <c r="I2" s="16"/>
      <c r="J2" s="15"/>
      <c r="K2" s="15"/>
      <c r="L2" s="15"/>
    </row>
    <row r="3" spans="1:12" ht="16.8" x14ac:dyDescent="0.3">
      <c r="A3" s="9"/>
      <c r="B3" s="9"/>
      <c r="C3" s="9"/>
      <c r="D3" s="9"/>
      <c r="E3" s="9"/>
      <c r="F3" s="9"/>
      <c r="G3" s="9"/>
      <c r="H3" s="15"/>
      <c r="I3" s="16"/>
      <c r="J3" s="18" t="s">
        <v>69</v>
      </c>
      <c r="K3" s="18"/>
      <c r="L3" s="18"/>
    </row>
    <row r="4" spans="1:12" ht="16.8" x14ac:dyDescent="0.3">
      <c r="A4" s="14"/>
      <c r="B4" s="14"/>
      <c r="C4" s="14"/>
      <c r="D4" s="14"/>
      <c r="E4" s="14"/>
      <c r="F4" s="14"/>
      <c r="G4" s="14"/>
      <c r="H4" s="15"/>
      <c r="I4" s="17"/>
      <c r="J4" s="18" t="s">
        <v>70</v>
      </c>
      <c r="K4" s="18"/>
      <c r="L4" s="18"/>
    </row>
    <row r="5" spans="1:12" ht="16.5" x14ac:dyDescent="0.25">
      <c r="A5" s="9"/>
      <c r="B5" s="9"/>
      <c r="C5" s="9"/>
      <c r="D5" s="9"/>
      <c r="E5" s="9"/>
      <c r="F5" s="9"/>
      <c r="G5" s="9"/>
      <c r="H5" s="9"/>
      <c r="I5" s="10"/>
      <c r="J5" s="10"/>
      <c r="K5" s="10"/>
      <c r="L5" s="10"/>
    </row>
    <row r="6" spans="1:12" ht="16.5" x14ac:dyDescent="0.25">
      <c r="A6" s="9"/>
      <c r="B6" s="9"/>
      <c r="C6" s="9"/>
      <c r="D6" s="9"/>
      <c r="E6" s="9"/>
      <c r="F6" s="9"/>
      <c r="G6" s="9"/>
      <c r="H6" s="9"/>
      <c r="I6" s="10"/>
      <c r="J6" s="9"/>
      <c r="K6" s="9"/>
      <c r="L6" s="9"/>
    </row>
    <row r="7" spans="1:12" ht="31.5" customHeight="1" x14ac:dyDescent="0.3">
      <c r="A7" s="51" t="s">
        <v>47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</row>
    <row r="8" spans="1:12" ht="19.5" customHeight="1" x14ac:dyDescent="0.25"/>
    <row r="9" spans="1:12" ht="30" customHeight="1" x14ac:dyDescent="0.3">
      <c r="A9" s="45" t="s">
        <v>12</v>
      </c>
      <c r="B9" s="45" t="s">
        <v>41</v>
      </c>
      <c r="C9" s="52" t="s">
        <v>0</v>
      </c>
      <c r="D9" s="45" t="s">
        <v>1</v>
      </c>
      <c r="E9" s="45"/>
      <c r="F9" s="45"/>
      <c r="G9" s="45"/>
      <c r="H9" s="45"/>
      <c r="I9" s="52" t="s">
        <v>2</v>
      </c>
      <c r="J9" s="45" t="s">
        <v>3</v>
      </c>
      <c r="K9" s="53" t="s">
        <v>4</v>
      </c>
      <c r="L9" s="52" t="s">
        <v>5</v>
      </c>
    </row>
    <row r="10" spans="1:12" ht="79.5" customHeight="1" x14ac:dyDescent="0.3">
      <c r="A10" s="45"/>
      <c r="B10" s="45"/>
      <c r="C10" s="52"/>
      <c r="D10" s="13" t="s">
        <v>6</v>
      </c>
      <c r="E10" s="4" t="s">
        <v>7</v>
      </c>
      <c r="F10" s="13" t="s">
        <v>8</v>
      </c>
      <c r="G10" s="13" t="s">
        <v>48</v>
      </c>
      <c r="H10" s="13" t="s">
        <v>9</v>
      </c>
      <c r="I10" s="52"/>
      <c r="J10" s="45"/>
      <c r="K10" s="53"/>
      <c r="L10" s="52"/>
    </row>
    <row r="11" spans="1:12" ht="15.75" x14ac:dyDescent="0.25">
      <c r="A11" s="12">
        <v>1</v>
      </c>
      <c r="B11" s="12">
        <v>2</v>
      </c>
      <c r="C11" s="12">
        <v>3</v>
      </c>
      <c r="D11" s="12">
        <v>4</v>
      </c>
      <c r="E11" s="12">
        <v>5</v>
      </c>
      <c r="F11" s="12">
        <v>6</v>
      </c>
      <c r="G11" s="12">
        <v>7</v>
      </c>
      <c r="H11" s="12">
        <v>8</v>
      </c>
      <c r="I11" s="12">
        <v>9</v>
      </c>
      <c r="J11" s="12">
        <v>10</v>
      </c>
      <c r="K11" s="12">
        <v>11</v>
      </c>
      <c r="L11" s="12">
        <v>12</v>
      </c>
    </row>
    <row r="12" spans="1:12" ht="15.6" customHeight="1" x14ac:dyDescent="0.3">
      <c r="A12" s="39" t="s">
        <v>23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1"/>
    </row>
    <row r="13" spans="1:12" ht="33" customHeight="1" x14ac:dyDescent="0.3">
      <c r="A13" s="42" t="s">
        <v>15</v>
      </c>
      <c r="B13" s="43" t="s">
        <v>14</v>
      </c>
      <c r="C13" s="30" t="s">
        <v>53</v>
      </c>
      <c r="D13" s="2">
        <f t="shared" ref="D13:D14" si="0">SUM(E13:H13)</f>
        <v>30619.599999999999</v>
      </c>
      <c r="E13" s="2">
        <v>0</v>
      </c>
      <c r="F13" s="2">
        <v>0</v>
      </c>
      <c r="G13" s="2">
        <v>30619.599999999999</v>
      </c>
      <c r="H13" s="2">
        <v>0</v>
      </c>
      <c r="I13" s="30">
        <v>474</v>
      </c>
      <c r="J13" s="5" t="s">
        <v>54</v>
      </c>
      <c r="K13" s="21" t="s">
        <v>38</v>
      </c>
      <c r="L13" s="11"/>
    </row>
    <row r="14" spans="1:12" ht="33" customHeight="1" x14ac:dyDescent="0.3">
      <c r="A14" s="42"/>
      <c r="B14" s="44"/>
      <c r="C14" s="30" t="s">
        <v>59</v>
      </c>
      <c r="D14" s="2">
        <f t="shared" si="0"/>
        <v>30687.4</v>
      </c>
      <c r="E14" s="2">
        <v>0</v>
      </c>
      <c r="F14" s="2">
        <v>0</v>
      </c>
      <c r="G14" s="2">
        <v>30687.4</v>
      </c>
      <c r="H14" s="2">
        <v>0</v>
      </c>
      <c r="I14" s="30">
        <v>474</v>
      </c>
      <c r="J14" s="5" t="s">
        <v>54</v>
      </c>
      <c r="K14" s="21" t="s">
        <v>38</v>
      </c>
      <c r="L14" s="11"/>
    </row>
    <row r="15" spans="1:12" ht="33" customHeight="1" x14ac:dyDescent="0.3">
      <c r="A15" s="42"/>
      <c r="B15" s="44"/>
      <c r="C15" s="11" t="s">
        <v>84</v>
      </c>
      <c r="D15" s="2">
        <f t="shared" ref="D15:D16" si="1">SUM(E15:H15)</f>
        <v>30760.3</v>
      </c>
      <c r="E15" s="2">
        <v>0</v>
      </c>
      <c r="F15" s="2">
        <v>0</v>
      </c>
      <c r="G15" s="2">
        <v>30760.3</v>
      </c>
      <c r="H15" s="2">
        <v>0</v>
      </c>
      <c r="I15" s="11">
        <v>474</v>
      </c>
      <c r="J15" s="5" t="s">
        <v>54</v>
      </c>
      <c r="K15" s="21" t="s">
        <v>38</v>
      </c>
      <c r="L15" s="11"/>
    </row>
    <row r="16" spans="1:12" ht="16.2" customHeight="1" x14ac:dyDescent="0.3">
      <c r="A16" s="42" t="s">
        <v>19</v>
      </c>
      <c r="B16" s="42"/>
      <c r="C16" s="11" t="s">
        <v>85</v>
      </c>
      <c r="D16" s="2">
        <f t="shared" si="1"/>
        <v>92067.3</v>
      </c>
      <c r="E16" s="2">
        <f t="shared" ref="E16:F16" si="2">SUM(E13:E15)</f>
        <v>0</v>
      </c>
      <c r="F16" s="2">
        <f t="shared" si="2"/>
        <v>0</v>
      </c>
      <c r="G16" s="2">
        <f>SUM(G13:G15)</f>
        <v>92067.3</v>
      </c>
      <c r="H16" s="2">
        <f>SUM(H13:H15)</f>
        <v>0</v>
      </c>
      <c r="I16" s="11"/>
      <c r="J16" s="11"/>
      <c r="K16" s="3"/>
      <c r="L16" s="11"/>
    </row>
    <row r="17" spans="1:12" x14ac:dyDescent="0.3">
      <c r="A17" s="45" t="s">
        <v>49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</row>
    <row r="18" spans="1:12" ht="104.4" customHeight="1" x14ac:dyDescent="0.3">
      <c r="A18" s="31" t="s">
        <v>16</v>
      </c>
      <c r="B18" s="33" t="s">
        <v>50</v>
      </c>
      <c r="C18" s="30" t="s">
        <v>53</v>
      </c>
      <c r="D18" s="2">
        <f>SUM(E18:H18)</f>
        <v>1877757.1</v>
      </c>
      <c r="E18" s="2">
        <v>0</v>
      </c>
      <c r="F18" s="2">
        <v>0</v>
      </c>
      <c r="G18" s="2">
        <v>1524660.5</v>
      </c>
      <c r="H18" s="2">
        <v>353096.6</v>
      </c>
      <c r="I18" s="30">
        <v>474</v>
      </c>
      <c r="J18" s="5" t="s">
        <v>60</v>
      </c>
      <c r="K18" s="21" t="s">
        <v>57</v>
      </c>
      <c r="L18" s="11"/>
    </row>
    <row r="19" spans="1:12" ht="104.4" customHeight="1" x14ac:dyDescent="0.3">
      <c r="A19" s="34"/>
      <c r="B19" s="35"/>
      <c r="C19" s="30" t="s">
        <v>59</v>
      </c>
      <c r="D19" s="2">
        <f>SUM(E19:H19)</f>
        <v>1868353.2000000002</v>
      </c>
      <c r="E19" s="2">
        <v>0</v>
      </c>
      <c r="F19" s="2">
        <v>0</v>
      </c>
      <c r="G19" s="2">
        <v>1518083.1</v>
      </c>
      <c r="H19" s="2">
        <v>350270.1</v>
      </c>
      <c r="I19" s="30">
        <v>474</v>
      </c>
      <c r="J19" s="5" t="s">
        <v>60</v>
      </c>
      <c r="K19" s="21" t="s">
        <v>58</v>
      </c>
      <c r="L19" s="11"/>
    </row>
    <row r="20" spans="1:12" ht="104.4" customHeight="1" x14ac:dyDescent="0.3">
      <c r="A20" s="32"/>
      <c r="B20" s="36"/>
      <c r="C20" s="11" t="s">
        <v>84</v>
      </c>
      <c r="D20" s="2">
        <f>SUM(E20:H20)</f>
        <v>1872116.5</v>
      </c>
      <c r="E20" s="2">
        <v>0</v>
      </c>
      <c r="F20" s="2">
        <v>0</v>
      </c>
      <c r="G20" s="2">
        <v>1521896.2</v>
      </c>
      <c r="H20" s="2">
        <v>350220.3</v>
      </c>
      <c r="I20" s="11">
        <v>474</v>
      </c>
      <c r="J20" s="5" t="s">
        <v>60</v>
      </c>
      <c r="K20" s="21" t="s">
        <v>57</v>
      </c>
      <c r="L20" s="11"/>
    </row>
    <row r="21" spans="1:12" ht="43.8" customHeight="1" x14ac:dyDescent="0.3">
      <c r="A21" s="42" t="s">
        <v>20</v>
      </c>
      <c r="B21" s="42"/>
      <c r="C21" s="27" t="s">
        <v>85</v>
      </c>
      <c r="D21" s="2">
        <f t="shared" ref="D21" si="3">SUM(E21:H21)</f>
        <v>5618226.7999999998</v>
      </c>
      <c r="E21" s="2">
        <f t="shared" ref="E21:G21" si="4">SUM(E18:E20)</f>
        <v>0</v>
      </c>
      <c r="F21" s="2">
        <f t="shared" si="4"/>
        <v>0</v>
      </c>
      <c r="G21" s="2">
        <f t="shared" si="4"/>
        <v>4564639.8</v>
      </c>
      <c r="H21" s="2">
        <f>SUM(H18:H20)</f>
        <v>1053587</v>
      </c>
      <c r="I21" s="11"/>
      <c r="J21" s="5"/>
      <c r="K21" s="6"/>
      <c r="L21" s="11"/>
    </row>
    <row r="22" spans="1:12" x14ac:dyDescent="0.3">
      <c r="A22" s="42" t="s">
        <v>24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</row>
    <row r="23" spans="1:12" ht="39" customHeight="1" x14ac:dyDescent="0.3">
      <c r="A23" s="48" t="s">
        <v>17</v>
      </c>
      <c r="B23" s="43" t="s">
        <v>28</v>
      </c>
      <c r="C23" s="30" t="s">
        <v>53</v>
      </c>
      <c r="D23" s="2">
        <f>SUM(E23:H23)</f>
        <v>41960</v>
      </c>
      <c r="E23" s="2">
        <v>0</v>
      </c>
      <c r="F23" s="2">
        <v>0</v>
      </c>
      <c r="G23" s="2">
        <v>41960</v>
      </c>
      <c r="H23" s="2">
        <v>0</v>
      </c>
      <c r="I23" s="30">
        <v>474</v>
      </c>
      <c r="J23" s="5" t="s">
        <v>43</v>
      </c>
      <c r="K23" s="21" t="s">
        <v>73</v>
      </c>
      <c r="L23" s="11"/>
    </row>
    <row r="24" spans="1:12" ht="39" customHeight="1" x14ac:dyDescent="0.3">
      <c r="A24" s="49"/>
      <c r="B24" s="44"/>
      <c r="C24" s="30" t="s">
        <v>59</v>
      </c>
      <c r="D24" s="2">
        <f t="shared" ref="D24" si="5">SUM(E24:H24)</f>
        <v>24017.5</v>
      </c>
      <c r="E24" s="2">
        <v>0</v>
      </c>
      <c r="F24" s="2">
        <v>0</v>
      </c>
      <c r="G24" s="2">
        <v>24017.5</v>
      </c>
      <c r="H24" s="2">
        <v>0</v>
      </c>
      <c r="I24" s="30">
        <v>474</v>
      </c>
      <c r="J24" s="5" t="s">
        <v>72</v>
      </c>
      <c r="K24" s="21" t="s">
        <v>73</v>
      </c>
      <c r="L24" s="11"/>
    </row>
    <row r="25" spans="1:12" ht="39" customHeight="1" x14ac:dyDescent="0.3">
      <c r="A25" s="49"/>
      <c r="B25" s="44"/>
      <c r="C25" s="11" t="s">
        <v>84</v>
      </c>
      <c r="D25" s="2">
        <f>SUM(E25:H25)</f>
        <v>22846.3</v>
      </c>
      <c r="E25" s="2">
        <v>0</v>
      </c>
      <c r="F25" s="2">
        <v>0</v>
      </c>
      <c r="G25" s="2">
        <v>22846.3</v>
      </c>
      <c r="H25" s="2">
        <v>0</v>
      </c>
      <c r="I25" s="11">
        <v>474</v>
      </c>
      <c r="J25" s="5" t="s">
        <v>72</v>
      </c>
      <c r="K25" s="21" t="s">
        <v>73</v>
      </c>
      <c r="L25" s="11"/>
    </row>
    <row r="26" spans="1:12" ht="37.200000000000003" customHeight="1" x14ac:dyDescent="0.3">
      <c r="A26" s="42" t="s">
        <v>25</v>
      </c>
      <c r="B26" s="46" t="s">
        <v>86</v>
      </c>
      <c r="C26" s="30" t="s">
        <v>53</v>
      </c>
      <c r="D26" s="2">
        <f t="shared" ref="D26:D27" si="6">SUM(E26:H26)</f>
        <v>3684.4</v>
      </c>
      <c r="E26" s="2">
        <v>0</v>
      </c>
      <c r="F26" s="2">
        <v>3349.5</v>
      </c>
      <c r="G26" s="2">
        <v>334.9</v>
      </c>
      <c r="H26" s="2">
        <v>0</v>
      </c>
      <c r="I26" s="30">
        <v>474</v>
      </c>
      <c r="J26" s="21" t="s">
        <v>61</v>
      </c>
      <c r="K26" s="21">
        <v>240</v>
      </c>
      <c r="L26" s="11"/>
    </row>
    <row r="27" spans="1:12" ht="37.200000000000003" customHeight="1" x14ac:dyDescent="0.3">
      <c r="A27" s="42"/>
      <c r="B27" s="46"/>
      <c r="C27" s="30" t="s">
        <v>59</v>
      </c>
      <c r="D27" s="2">
        <f t="shared" si="6"/>
        <v>0</v>
      </c>
      <c r="E27" s="2">
        <v>0</v>
      </c>
      <c r="F27" s="2">
        <v>0</v>
      </c>
      <c r="G27" s="2">
        <v>0</v>
      </c>
      <c r="H27" s="2">
        <v>0</v>
      </c>
      <c r="I27" s="30"/>
      <c r="J27" s="5"/>
      <c r="K27" s="5"/>
      <c r="L27" s="11"/>
    </row>
    <row r="28" spans="1:12" ht="37.200000000000003" customHeight="1" x14ac:dyDescent="0.3">
      <c r="A28" s="42"/>
      <c r="B28" s="46"/>
      <c r="C28" s="11" t="s">
        <v>84</v>
      </c>
      <c r="D28" s="2">
        <f t="shared" ref="D28:D30" si="7">SUM(E28:H28)</f>
        <v>0</v>
      </c>
      <c r="E28" s="2">
        <v>0</v>
      </c>
      <c r="F28" s="2">
        <v>0</v>
      </c>
      <c r="G28" s="2">
        <v>0</v>
      </c>
      <c r="H28" s="2">
        <v>0</v>
      </c>
      <c r="I28" s="26"/>
      <c r="J28" s="21"/>
      <c r="K28" s="21"/>
      <c r="L28" s="11"/>
    </row>
    <row r="29" spans="1:12" ht="28.2" customHeight="1" x14ac:dyDescent="0.3">
      <c r="A29" s="47" t="s">
        <v>26</v>
      </c>
      <c r="B29" s="43" t="s">
        <v>87</v>
      </c>
      <c r="C29" s="30" t="s">
        <v>53</v>
      </c>
      <c r="D29" s="2">
        <f t="shared" si="7"/>
        <v>2150.5</v>
      </c>
      <c r="E29" s="2">
        <v>1421.2</v>
      </c>
      <c r="F29" s="2">
        <v>333.4</v>
      </c>
      <c r="G29" s="2">
        <v>395.9</v>
      </c>
      <c r="H29" s="2">
        <v>0</v>
      </c>
      <c r="I29" s="30">
        <v>474</v>
      </c>
      <c r="J29" s="21" t="s">
        <v>39</v>
      </c>
      <c r="K29" s="21">
        <v>240</v>
      </c>
      <c r="L29" s="11"/>
    </row>
    <row r="30" spans="1:12" ht="28.2" customHeight="1" x14ac:dyDescent="0.3">
      <c r="A30" s="47"/>
      <c r="B30" s="44"/>
      <c r="C30" s="30" t="s">
        <v>59</v>
      </c>
      <c r="D30" s="2">
        <f t="shared" si="7"/>
        <v>4494.3999999999996</v>
      </c>
      <c r="E30" s="2">
        <v>2970.3</v>
      </c>
      <c r="F30" s="2">
        <v>696.7</v>
      </c>
      <c r="G30" s="2">
        <v>827.4</v>
      </c>
      <c r="H30" s="2">
        <v>0</v>
      </c>
      <c r="I30" s="30">
        <v>474</v>
      </c>
      <c r="J30" s="21" t="s">
        <v>39</v>
      </c>
      <c r="K30" s="21">
        <v>240</v>
      </c>
      <c r="L30" s="11"/>
    </row>
    <row r="31" spans="1:12" ht="28.2" customHeight="1" x14ac:dyDescent="0.3">
      <c r="A31" s="47"/>
      <c r="B31" s="44"/>
      <c r="C31" s="11" t="s">
        <v>84</v>
      </c>
      <c r="D31" s="2">
        <f t="shared" ref="D31:D33" si="8">SUM(E31:H31)</f>
        <v>1739.7</v>
      </c>
      <c r="E31" s="2">
        <v>1149.7</v>
      </c>
      <c r="F31" s="2">
        <v>269.7</v>
      </c>
      <c r="G31" s="2">
        <v>320.3</v>
      </c>
      <c r="H31" s="2">
        <v>0</v>
      </c>
      <c r="I31" s="28">
        <v>474</v>
      </c>
      <c r="J31" s="21" t="s">
        <v>39</v>
      </c>
      <c r="K31" s="21">
        <v>240</v>
      </c>
      <c r="L31" s="11"/>
    </row>
    <row r="32" spans="1:12" ht="28.2" customHeight="1" x14ac:dyDescent="0.3">
      <c r="A32" s="48" t="s">
        <v>27</v>
      </c>
      <c r="B32" s="43" t="s">
        <v>51</v>
      </c>
      <c r="C32" s="30" t="s">
        <v>53</v>
      </c>
      <c r="D32" s="2">
        <f t="shared" si="8"/>
        <v>6070.8</v>
      </c>
      <c r="E32" s="2">
        <v>4567.5</v>
      </c>
      <c r="F32" s="2">
        <v>1214.2</v>
      </c>
      <c r="G32" s="2">
        <v>289.10000000000002</v>
      </c>
      <c r="H32" s="2">
        <v>0</v>
      </c>
      <c r="I32" s="30">
        <v>474</v>
      </c>
      <c r="J32" s="5" t="s">
        <v>62</v>
      </c>
      <c r="K32" s="5">
        <v>310</v>
      </c>
      <c r="L32" s="11"/>
    </row>
    <row r="33" spans="1:13" ht="28.2" customHeight="1" x14ac:dyDescent="0.3">
      <c r="A33" s="50"/>
      <c r="B33" s="54"/>
      <c r="C33" s="30" t="s">
        <v>59</v>
      </c>
      <c r="D33" s="2">
        <f t="shared" si="8"/>
        <v>6070.8</v>
      </c>
      <c r="E33" s="2">
        <v>4567.5</v>
      </c>
      <c r="F33" s="2">
        <v>1214.2</v>
      </c>
      <c r="G33" s="2">
        <v>289.10000000000002</v>
      </c>
      <c r="H33" s="2">
        <v>0</v>
      </c>
      <c r="I33" s="30">
        <v>474</v>
      </c>
      <c r="J33" s="5" t="s">
        <v>62</v>
      </c>
      <c r="K33" s="5">
        <v>310</v>
      </c>
      <c r="L33" s="11"/>
    </row>
    <row r="34" spans="1:13" ht="28.2" customHeight="1" x14ac:dyDescent="0.3">
      <c r="A34" s="50"/>
      <c r="B34" s="54"/>
      <c r="C34" s="22" t="s">
        <v>84</v>
      </c>
      <c r="D34" s="2">
        <f t="shared" ref="D34:D36" si="9">SUM(E34:H34)</f>
        <v>0</v>
      </c>
      <c r="E34" s="2">
        <v>0</v>
      </c>
      <c r="F34" s="2">
        <v>0</v>
      </c>
      <c r="G34" s="2">
        <v>0</v>
      </c>
      <c r="H34" s="2">
        <v>0</v>
      </c>
      <c r="I34" s="20"/>
      <c r="J34" s="5"/>
      <c r="K34" s="5"/>
      <c r="L34" s="11"/>
    </row>
    <row r="35" spans="1:13" ht="28.2" customHeight="1" x14ac:dyDescent="0.3">
      <c r="A35" s="42" t="s">
        <v>34</v>
      </c>
      <c r="B35" s="46" t="s">
        <v>13</v>
      </c>
      <c r="C35" s="30" t="s">
        <v>53</v>
      </c>
      <c r="D35" s="2">
        <f t="shared" si="9"/>
        <v>366</v>
      </c>
      <c r="E35" s="2">
        <v>0</v>
      </c>
      <c r="F35" s="2">
        <v>0</v>
      </c>
      <c r="G35" s="2">
        <v>366</v>
      </c>
      <c r="H35" s="2">
        <v>0</v>
      </c>
      <c r="I35" s="30">
        <v>474</v>
      </c>
      <c r="J35" s="5" t="s">
        <v>36</v>
      </c>
      <c r="K35" s="5">
        <v>240</v>
      </c>
      <c r="L35" s="11"/>
    </row>
    <row r="36" spans="1:13" ht="28.2" customHeight="1" x14ac:dyDescent="0.3">
      <c r="A36" s="42"/>
      <c r="B36" s="46"/>
      <c r="C36" s="30" t="s">
        <v>59</v>
      </c>
      <c r="D36" s="2">
        <f t="shared" si="9"/>
        <v>366</v>
      </c>
      <c r="E36" s="2">
        <v>0</v>
      </c>
      <c r="F36" s="2">
        <v>0</v>
      </c>
      <c r="G36" s="2">
        <v>366</v>
      </c>
      <c r="H36" s="2">
        <v>0</v>
      </c>
      <c r="I36" s="30">
        <v>474</v>
      </c>
      <c r="J36" s="5" t="s">
        <v>36</v>
      </c>
      <c r="K36" s="5">
        <v>240</v>
      </c>
      <c r="L36" s="11"/>
    </row>
    <row r="37" spans="1:13" ht="28.2" customHeight="1" x14ac:dyDescent="0.3">
      <c r="A37" s="42"/>
      <c r="B37" s="46"/>
      <c r="C37" s="22" t="s">
        <v>84</v>
      </c>
      <c r="D37" s="2">
        <f t="shared" ref="D37:D39" si="10">SUM(E37:H37)</f>
        <v>366</v>
      </c>
      <c r="E37" s="2">
        <v>0</v>
      </c>
      <c r="F37" s="2">
        <v>0</v>
      </c>
      <c r="G37" s="2">
        <v>366</v>
      </c>
      <c r="H37" s="2">
        <v>0</v>
      </c>
      <c r="I37" s="11">
        <v>474</v>
      </c>
      <c r="J37" s="5" t="s">
        <v>36</v>
      </c>
      <c r="K37" s="5">
        <v>240</v>
      </c>
      <c r="L37" s="11"/>
    </row>
    <row r="38" spans="1:13" ht="25.2" customHeight="1" x14ac:dyDescent="0.3">
      <c r="A38" s="42" t="s">
        <v>40</v>
      </c>
      <c r="B38" s="46" t="s">
        <v>65</v>
      </c>
      <c r="C38" s="30" t="s">
        <v>53</v>
      </c>
      <c r="D38" s="2">
        <f t="shared" si="10"/>
        <v>2000</v>
      </c>
      <c r="E38" s="2">
        <v>0</v>
      </c>
      <c r="F38" s="2">
        <v>0</v>
      </c>
      <c r="G38" s="2">
        <v>0</v>
      </c>
      <c r="H38" s="2">
        <v>2000</v>
      </c>
      <c r="I38" s="30">
        <v>474</v>
      </c>
      <c r="J38" s="11"/>
      <c r="K38" s="3"/>
      <c r="L38" s="11"/>
    </row>
    <row r="39" spans="1:13" ht="25.2" customHeight="1" x14ac:dyDescent="0.3">
      <c r="A39" s="42"/>
      <c r="B39" s="46"/>
      <c r="C39" s="30" t="s">
        <v>59</v>
      </c>
      <c r="D39" s="2">
        <f t="shared" si="10"/>
        <v>2000</v>
      </c>
      <c r="E39" s="2">
        <v>0</v>
      </c>
      <c r="F39" s="2">
        <v>0</v>
      </c>
      <c r="G39" s="2">
        <v>0</v>
      </c>
      <c r="H39" s="2">
        <v>2000</v>
      </c>
      <c r="I39" s="30">
        <v>474</v>
      </c>
      <c r="J39" s="11"/>
      <c r="K39" s="3"/>
      <c r="L39" s="11"/>
    </row>
    <row r="40" spans="1:13" ht="25.2" customHeight="1" x14ac:dyDescent="0.3">
      <c r="A40" s="42"/>
      <c r="B40" s="46"/>
      <c r="C40" s="22" t="s">
        <v>84</v>
      </c>
      <c r="D40" s="2">
        <f t="shared" ref="D40:D42" si="11">SUM(E40:H40)</f>
        <v>2000</v>
      </c>
      <c r="E40" s="2">
        <v>0</v>
      </c>
      <c r="F40" s="2">
        <v>0</v>
      </c>
      <c r="G40" s="2">
        <v>0</v>
      </c>
      <c r="H40" s="2">
        <v>2000</v>
      </c>
      <c r="I40" s="11">
        <v>474</v>
      </c>
      <c r="J40" s="11"/>
      <c r="K40" s="3"/>
      <c r="L40" s="11"/>
    </row>
    <row r="41" spans="1:13" ht="51.6" customHeight="1" x14ac:dyDescent="0.3">
      <c r="A41" s="48" t="s">
        <v>46</v>
      </c>
      <c r="B41" s="43" t="s">
        <v>88</v>
      </c>
      <c r="C41" s="30" t="s">
        <v>53</v>
      </c>
      <c r="D41" s="2">
        <f t="shared" si="11"/>
        <v>0</v>
      </c>
      <c r="E41" s="2">
        <v>0</v>
      </c>
      <c r="F41" s="2">
        <v>0</v>
      </c>
      <c r="G41" s="2">
        <v>0</v>
      </c>
      <c r="H41" s="2">
        <v>0</v>
      </c>
      <c r="I41" s="30"/>
      <c r="J41" s="30"/>
      <c r="K41" s="3"/>
      <c r="L41" s="28"/>
    </row>
    <row r="42" spans="1:13" ht="51.6" customHeight="1" x14ac:dyDescent="0.3">
      <c r="A42" s="50"/>
      <c r="B42" s="54"/>
      <c r="C42" s="30" t="s">
        <v>59</v>
      </c>
      <c r="D42" s="2">
        <f t="shared" si="11"/>
        <v>19994.8</v>
      </c>
      <c r="E42" s="2">
        <v>0</v>
      </c>
      <c r="F42" s="2">
        <v>19992.8</v>
      </c>
      <c r="G42" s="2">
        <v>2</v>
      </c>
      <c r="H42" s="2">
        <v>0</v>
      </c>
      <c r="I42" s="30">
        <v>474</v>
      </c>
      <c r="J42" s="30" t="s">
        <v>71</v>
      </c>
      <c r="K42" s="3">
        <v>240</v>
      </c>
      <c r="L42" s="28"/>
    </row>
    <row r="43" spans="1:13" ht="51.6" customHeight="1" x14ac:dyDescent="0.3">
      <c r="A43" s="50"/>
      <c r="B43" s="54"/>
      <c r="C43" s="28" t="s">
        <v>84</v>
      </c>
      <c r="D43" s="2">
        <f t="shared" ref="D43" si="12">SUM(E43:H43)</f>
        <v>0</v>
      </c>
      <c r="E43" s="2">
        <v>0</v>
      </c>
      <c r="F43" s="2">
        <v>0</v>
      </c>
      <c r="G43" s="2">
        <v>0</v>
      </c>
      <c r="H43" s="2">
        <v>0</v>
      </c>
      <c r="I43" s="28"/>
      <c r="J43" s="28"/>
      <c r="K43" s="3"/>
      <c r="L43" s="28"/>
    </row>
    <row r="44" spans="1:13" ht="27" customHeight="1" x14ac:dyDescent="0.3">
      <c r="A44" s="42" t="s">
        <v>21</v>
      </c>
      <c r="B44" s="42"/>
      <c r="C44" s="27" t="s">
        <v>85</v>
      </c>
      <c r="D44" s="2">
        <f t="shared" ref="D44" si="13">SUM(E44:H44)</f>
        <v>140127.20000000001</v>
      </c>
      <c r="E44" s="2">
        <f>SUM(E45:E47)</f>
        <v>14676.2</v>
      </c>
      <c r="F44" s="2">
        <f>SUM(F45:F47)</f>
        <v>27070.500000000004</v>
      </c>
      <c r="G44" s="2">
        <f>SUM(G45:G47)</f>
        <v>92380.5</v>
      </c>
      <c r="H44" s="2">
        <f>SUM(H45:H47)</f>
        <v>6000</v>
      </c>
      <c r="I44" s="11"/>
      <c r="J44" s="11"/>
      <c r="K44" s="3"/>
      <c r="L44" s="11"/>
    </row>
    <row r="45" spans="1:13" ht="27" customHeight="1" x14ac:dyDescent="0.3">
      <c r="A45" s="56" t="s">
        <v>10</v>
      </c>
      <c r="B45" s="57"/>
      <c r="C45" s="22" t="s">
        <v>53</v>
      </c>
      <c r="D45" s="2">
        <f>SUM(E45:H45)</f>
        <v>56231.7</v>
      </c>
      <c r="E45" s="2">
        <f>E23+E26+E29+E35+E38+E32</f>
        <v>5988.7</v>
      </c>
      <c r="F45" s="2">
        <f>F23+F26+F29+F35+F38+F32</f>
        <v>4897.1000000000004</v>
      </c>
      <c r="G45" s="2">
        <f>G23+G26+G29+G35+G38+G32</f>
        <v>43345.9</v>
      </c>
      <c r="H45" s="2">
        <f>H23+H26+H29+H35+H38+H32</f>
        <v>2000</v>
      </c>
      <c r="I45" s="11"/>
      <c r="J45" s="11"/>
      <c r="K45" s="3"/>
      <c r="L45" s="11"/>
    </row>
    <row r="46" spans="1:13" ht="27" customHeight="1" x14ac:dyDescent="0.3">
      <c r="A46" s="58"/>
      <c r="B46" s="59"/>
      <c r="C46" s="22" t="s">
        <v>59</v>
      </c>
      <c r="D46" s="2">
        <f t="shared" ref="D46:D47" si="14">SUM(E46:H46)</f>
        <v>56943.5</v>
      </c>
      <c r="E46" s="2">
        <f>E24+E27+E30+E36+E39+E33</f>
        <v>7537.8</v>
      </c>
      <c r="F46" s="2">
        <f>F24+F27+F30+F36+F39+F33+F42</f>
        <v>21903.7</v>
      </c>
      <c r="G46" s="2">
        <f>G24+G27+G30+G36+G39+G33+G42</f>
        <v>25502</v>
      </c>
      <c r="H46" s="2">
        <f>H24+H27+H30+H36+H39+H33</f>
        <v>2000</v>
      </c>
      <c r="I46" s="11"/>
      <c r="J46" s="11"/>
      <c r="K46" s="3"/>
      <c r="L46" s="11"/>
      <c r="M46" s="23"/>
    </row>
    <row r="47" spans="1:13" ht="27" customHeight="1" x14ac:dyDescent="0.3">
      <c r="A47" s="58"/>
      <c r="B47" s="59"/>
      <c r="C47" s="22" t="s">
        <v>84</v>
      </c>
      <c r="D47" s="2">
        <f t="shared" si="14"/>
        <v>26952</v>
      </c>
      <c r="E47" s="2">
        <f>E25+E28+E31+E37+E40+E34</f>
        <v>1149.7</v>
      </c>
      <c r="F47" s="2">
        <f>+F25+F28+F31+F37+F40+F34</f>
        <v>269.7</v>
      </c>
      <c r="G47" s="2">
        <f>G25+G28+G31+G37+G40+G34</f>
        <v>23532.6</v>
      </c>
      <c r="H47" s="2">
        <f>H25+H28+H31+H37+H40+H34</f>
        <v>2000</v>
      </c>
      <c r="I47" s="11"/>
      <c r="J47" s="11"/>
      <c r="K47" s="3"/>
      <c r="L47" s="11"/>
      <c r="M47" s="23"/>
    </row>
    <row r="48" spans="1:13" ht="15.6" customHeight="1" x14ac:dyDescent="0.3">
      <c r="A48" s="42" t="s">
        <v>33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</row>
    <row r="49" spans="1:12" ht="27.6" x14ac:dyDescent="0.3">
      <c r="A49" s="48" t="s">
        <v>18</v>
      </c>
      <c r="B49" s="43" t="s">
        <v>29</v>
      </c>
      <c r="C49" s="30" t="s">
        <v>53</v>
      </c>
      <c r="D49" s="2">
        <f t="shared" ref="D49" si="15">SUM(E49:H49)</f>
        <v>51560.6</v>
      </c>
      <c r="E49" s="2">
        <v>0</v>
      </c>
      <c r="F49" s="2">
        <v>0</v>
      </c>
      <c r="G49" s="2">
        <v>51560.6</v>
      </c>
      <c r="H49" s="2">
        <v>0</v>
      </c>
      <c r="I49" s="30">
        <v>474</v>
      </c>
      <c r="J49" s="5" t="s">
        <v>75</v>
      </c>
      <c r="K49" s="21" t="s">
        <v>35</v>
      </c>
      <c r="L49" s="11"/>
    </row>
    <row r="50" spans="1:12" ht="33.6" customHeight="1" x14ac:dyDescent="0.3">
      <c r="A50" s="50"/>
      <c r="B50" s="54"/>
      <c r="C50" s="30" t="s">
        <v>59</v>
      </c>
      <c r="D50" s="2">
        <f t="shared" ref="D50" si="16">SUM(E50:H50)</f>
        <v>50442.1</v>
      </c>
      <c r="E50" s="2">
        <v>0</v>
      </c>
      <c r="F50" s="2">
        <v>0</v>
      </c>
      <c r="G50" s="2">
        <v>50442.1</v>
      </c>
      <c r="H50" s="2">
        <v>0</v>
      </c>
      <c r="I50" s="30">
        <v>474</v>
      </c>
      <c r="J50" s="5" t="s">
        <v>75</v>
      </c>
      <c r="K50" s="21" t="s">
        <v>35</v>
      </c>
      <c r="L50" s="11"/>
    </row>
    <row r="51" spans="1:12" ht="27.6" x14ac:dyDescent="0.3">
      <c r="A51" s="50"/>
      <c r="B51" s="54"/>
      <c r="C51" s="22" t="s">
        <v>84</v>
      </c>
      <c r="D51" s="2">
        <f t="shared" ref="D51:D53" si="17">SUM(E51:H51)</f>
        <v>51240.3</v>
      </c>
      <c r="E51" s="2">
        <v>0</v>
      </c>
      <c r="F51" s="2">
        <v>0</v>
      </c>
      <c r="G51" s="2">
        <v>51240.3</v>
      </c>
      <c r="H51" s="2">
        <v>0</v>
      </c>
      <c r="I51" s="11">
        <v>474</v>
      </c>
      <c r="J51" s="5" t="s">
        <v>75</v>
      </c>
      <c r="K51" s="21" t="s">
        <v>35</v>
      </c>
      <c r="L51" s="11"/>
    </row>
    <row r="52" spans="1:12" ht="32.4" customHeight="1" x14ac:dyDescent="0.3">
      <c r="A52" s="42" t="s">
        <v>31</v>
      </c>
      <c r="B52" s="46" t="s">
        <v>30</v>
      </c>
      <c r="C52" s="30" t="s">
        <v>53</v>
      </c>
      <c r="D52" s="2">
        <f t="shared" si="17"/>
        <v>298.89999999999998</v>
      </c>
      <c r="E52" s="2">
        <v>0</v>
      </c>
      <c r="F52" s="2">
        <v>0</v>
      </c>
      <c r="G52" s="2">
        <v>298.89999999999998</v>
      </c>
      <c r="H52" s="2">
        <v>0</v>
      </c>
      <c r="I52" s="30">
        <v>474</v>
      </c>
      <c r="J52" s="21" t="s">
        <v>74</v>
      </c>
      <c r="K52" s="21">
        <v>290</v>
      </c>
      <c r="L52" s="11"/>
    </row>
    <row r="53" spans="1:12" ht="32.4" customHeight="1" x14ac:dyDescent="0.3">
      <c r="A53" s="55"/>
      <c r="B53" s="60"/>
      <c r="C53" s="30" t="s">
        <v>59</v>
      </c>
      <c r="D53" s="2">
        <f t="shared" si="17"/>
        <v>298.89999999999998</v>
      </c>
      <c r="E53" s="2">
        <v>0</v>
      </c>
      <c r="F53" s="2">
        <v>0</v>
      </c>
      <c r="G53" s="2">
        <v>298.89999999999998</v>
      </c>
      <c r="H53" s="2">
        <v>0</v>
      </c>
      <c r="I53" s="30">
        <v>474</v>
      </c>
      <c r="J53" s="21" t="s">
        <v>74</v>
      </c>
      <c r="K53" s="21">
        <v>290</v>
      </c>
      <c r="L53" s="11"/>
    </row>
    <row r="54" spans="1:12" ht="32.4" customHeight="1" x14ac:dyDescent="0.3">
      <c r="A54" s="55"/>
      <c r="B54" s="60"/>
      <c r="C54" s="22" t="s">
        <v>84</v>
      </c>
      <c r="D54" s="2">
        <f t="shared" ref="D54:D56" si="18">SUM(E54:H54)</f>
        <v>298.89999999999998</v>
      </c>
      <c r="E54" s="2">
        <v>0</v>
      </c>
      <c r="F54" s="2">
        <v>0</v>
      </c>
      <c r="G54" s="2">
        <v>298.89999999999998</v>
      </c>
      <c r="H54" s="2">
        <v>0</v>
      </c>
      <c r="I54" s="29">
        <v>474</v>
      </c>
      <c r="J54" s="21" t="s">
        <v>74</v>
      </c>
      <c r="K54" s="21">
        <v>290</v>
      </c>
      <c r="L54" s="11"/>
    </row>
    <row r="55" spans="1:12" ht="33" customHeight="1" x14ac:dyDescent="0.3">
      <c r="A55" s="48" t="s">
        <v>32</v>
      </c>
      <c r="B55" s="43" t="s">
        <v>66</v>
      </c>
      <c r="C55" s="30" t="s">
        <v>53</v>
      </c>
      <c r="D55" s="2">
        <f t="shared" si="18"/>
        <v>30770.3</v>
      </c>
      <c r="E55" s="2">
        <v>0</v>
      </c>
      <c r="F55" s="2">
        <v>0</v>
      </c>
      <c r="G55" s="2">
        <v>30770.3</v>
      </c>
      <c r="H55" s="2">
        <v>0</v>
      </c>
      <c r="I55" s="30">
        <v>474</v>
      </c>
      <c r="J55" s="21" t="s">
        <v>76</v>
      </c>
      <c r="K55" s="21">
        <v>240</v>
      </c>
      <c r="L55" s="11"/>
    </row>
    <row r="56" spans="1:12" ht="33" customHeight="1" x14ac:dyDescent="0.3">
      <c r="A56" s="50"/>
      <c r="B56" s="54"/>
      <c r="C56" s="30" t="s">
        <v>59</v>
      </c>
      <c r="D56" s="2">
        <f t="shared" si="18"/>
        <v>30770.3</v>
      </c>
      <c r="E56" s="2">
        <v>0</v>
      </c>
      <c r="F56" s="2">
        <v>0</v>
      </c>
      <c r="G56" s="2">
        <v>30770.3</v>
      </c>
      <c r="H56" s="2">
        <v>0</v>
      </c>
      <c r="I56" s="30">
        <v>474</v>
      </c>
      <c r="J56" s="21" t="s">
        <v>77</v>
      </c>
      <c r="K56" s="21">
        <v>240</v>
      </c>
      <c r="L56" s="11"/>
    </row>
    <row r="57" spans="1:12" ht="33" customHeight="1" x14ac:dyDescent="0.3">
      <c r="A57" s="50"/>
      <c r="B57" s="54"/>
      <c r="C57" s="22" t="s">
        <v>53</v>
      </c>
      <c r="D57" s="2">
        <f t="shared" ref="D57" si="19">SUM(E57:H57)</f>
        <v>30770.3</v>
      </c>
      <c r="E57" s="2">
        <v>0</v>
      </c>
      <c r="F57" s="2">
        <v>0</v>
      </c>
      <c r="G57" s="2">
        <v>30770.3</v>
      </c>
      <c r="H57" s="2">
        <v>0</v>
      </c>
      <c r="I57" s="11">
        <v>474</v>
      </c>
      <c r="J57" s="21" t="s">
        <v>76</v>
      </c>
      <c r="K57" s="21">
        <v>240</v>
      </c>
      <c r="L57" s="11"/>
    </row>
    <row r="58" spans="1:12" ht="28.2" customHeight="1" x14ac:dyDescent="0.3">
      <c r="A58" s="42" t="s">
        <v>22</v>
      </c>
      <c r="B58" s="42"/>
      <c r="C58" s="27" t="s">
        <v>85</v>
      </c>
      <c r="D58" s="2">
        <f t="shared" ref="D58:D60" si="20">SUM(E58:H58)</f>
        <v>246450.6</v>
      </c>
      <c r="E58" s="2">
        <f>SUM(E59:E61)</f>
        <v>0</v>
      </c>
      <c r="F58" s="2">
        <f>SUM(F59:F61)</f>
        <v>0</v>
      </c>
      <c r="G58" s="2">
        <f>SUM(G59:G61)</f>
        <v>246450.6</v>
      </c>
      <c r="H58" s="2">
        <f>SUM(H59:H61)</f>
        <v>0</v>
      </c>
      <c r="I58" s="11"/>
      <c r="J58" s="11"/>
      <c r="K58" s="3"/>
      <c r="L58" s="11"/>
    </row>
    <row r="59" spans="1:12" ht="33" customHeight="1" x14ac:dyDescent="0.3">
      <c r="A59" s="42" t="s">
        <v>10</v>
      </c>
      <c r="B59" s="42"/>
      <c r="C59" s="22" t="s">
        <v>53</v>
      </c>
      <c r="D59" s="2">
        <f t="shared" si="20"/>
        <v>82629.8</v>
      </c>
      <c r="E59" s="2">
        <f t="shared" ref="E59:H61" si="21">E49+E52+E55</f>
        <v>0</v>
      </c>
      <c r="F59" s="2">
        <f t="shared" si="21"/>
        <v>0</v>
      </c>
      <c r="G59" s="2">
        <f t="shared" si="21"/>
        <v>82629.8</v>
      </c>
      <c r="H59" s="2">
        <f t="shared" si="21"/>
        <v>0</v>
      </c>
      <c r="I59" s="11"/>
      <c r="J59" s="11"/>
      <c r="K59" s="3"/>
      <c r="L59" s="11"/>
    </row>
    <row r="60" spans="1:12" ht="33" customHeight="1" x14ac:dyDescent="0.3">
      <c r="A60" s="42"/>
      <c r="B60" s="42"/>
      <c r="C60" s="22" t="s">
        <v>59</v>
      </c>
      <c r="D60" s="2">
        <f t="shared" si="20"/>
        <v>81511.3</v>
      </c>
      <c r="E60" s="2">
        <f t="shared" si="21"/>
        <v>0</v>
      </c>
      <c r="F60" s="2">
        <f t="shared" si="21"/>
        <v>0</v>
      </c>
      <c r="G60" s="2">
        <f t="shared" si="21"/>
        <v>81511.3</v>
      </c>
      <c r="H60" s="2">
        <f t="shared" si="21"/>
        <v>0</v>
      </c>
      <c r="I60" s="11"/>
      <c r="J60" s="11"/>
      <c r="K60" s="3"/>
      <c r="L60" s="11"/>
    </row>
    <row r="61" spans="1:12" ht="33" customHeight="1" x14ac:dyDescent="0.3">
      <c r="A61" s="42"/>
      <c r="B61" s="42"/>
      <c r="C61" s="22" t="s">
        <v>84</v>
      </c>
      <c r="D61" s="2">
        <f>SUM(E61:H61)</f>
        <v>82309.5</v>
      </c>
      <c r="E61" s="2">
        <f t="shared" si="21"/>
        <v>0</v>
      </c>
      <c r="F61" s="2">
        <f t="shared" si="21"/>
        <v>0</v>
      </c>
      <c r="G61" s="2">
        <f t="shared" si="21"/>
        <v>82309.5</v>
      </c>
      <c r="H61" s="2">
        <f t="shared" si="21"/>
        <v>0</v>
      </c>
      <c r="I61" s="11"/>
      <c r="J61" s="11"/>
      <c r="K61" s="3"/>
      <c r="L61" s="11"/>
    </row>
    <row r="62" spans="1:12" x14ac:dyDescent="0.3">
      <c r="A62" s="42" t="s">
        <v>67</v>
      </c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</row>
    <row r="63" spans="1:12" ht="16.8" customHeight="1" x14ac:dyDescent="0.3">
      <c r="A63" s="42" t="s">
        <v>44</v>
      </c>
      <c r="B63" s="46" t="s">
        <v>45</v>
      </c>
      <c r="C63" s="30" t="s">
        <v>53</v>
      </c>
      <c r="D63" s="2">
        <f t="shared" ref="D63:D64" si="22">SUM(E63:H63)</f>
        <v>5000</v>
      </c>
      <c r="E63" s="2">
        <v>5000</v>
      </c>
      <c r="F63" s="2">
        <v>0</v>
      </c>
      <c r="G63" s="2">
        <v>0</v>
      </c>
      <c r="H63" s="2">
        <v>0</v>
      </c>
      <c r="I63" s="30">
        <v>474</v>
      </c>
      <c r="J63" s="30" t="s">
        <v>79</v>
      </c>
      <c r="K63" s="3">
        <v>310</v>
      </c>
      <c r="L63" s="11"/>
    </row>
    <row r="64" spans="1:12" ht="16.8" customHeight="1" x14ac:dyDescent="0.3">
      <c r="A64" s="42"/>
      <c r="B64" s="46"/>
      <c r="C64" s="30" t="s">
        <v>59</v>
      </c>
      <c r="D64" s="2">
        <f t="shared" si="22"/>
        <v>0</v>
      </c>
      <c r="E64" s="2">
        <f t="shared" ref="E64" si="23">SUM(F64:I64)</f>
        <v>0</v>
      </c>
      <c r="F64" s="2">
        <v>0</v>
      </c>
      <c r="G64" s="2">
        <v>0</v>
      </c>
      <c r="H64" s="2">
        <v>0</v>
      </c>
      <c r="I64" s="30"/>
      <c r="J64" s="30"/>
      <c r="K64" s="3"/>
      <c r="L64" s="11"/>
    </row>
    <row r="65" spans="1:13" ht="16.8" customHeight="1" x14ac:dyDescent="0.3">
      <c r="A65" s="42"/>
      <c r="B65" s="46"/>
      <c r="C65" s="22" t="s">
        <v>84</v>
      </c>
      <c r="D65" s="2">
        <f t="shared" ref="D65:D67" si="24">SUM(E65:H65)</f>
        <v>0</v>
      </c>
      <c r="E65" s="2">
        <v>0</v>
      </c>
      <c r="F65" s="2">
        <v>0</v>
      </c>
      <c r="G65" s="2">
        <v>0</v>
      </c>
      <c r="H65" s="2">
        <v>0</v>
      </c>
      <c r="I65" s="29"/>
      <c r="J65" s="29"/>
      <c r="K65" s="3"/>
      <c r="L65" s="11"/>
    </row>
    <row r="66" spans="1:13" ht="31.8" customHeight="1" x14ac:dyDescent="0.3">
      <c r="A66" s="48" t="s">
        <v>52</v>
      </c>
      <c r="B66" s="43" t="s">
        <v>64</v>
      </c>
      <c r="C66" s="30" t="s">
        <v>53</v>
      </c>
      <c r="D66" s="2">
        <f t="shared" si="24"/>
        <v>41841</v>
      </c>
      <c r="E66" s="2">
        <v>36515.800000000003</v>
      </c>
      <c r="F66" s="2">
        <v>1521.5</v>
      </c>
      <c r="G66" s="2">
        <v>3803.7</v>
      </c>
      <c r="H66" s="2">
        <v>0</v>
      </c>
      <c r="I66" s="30">
        <v>474</v>
      </c>
      <c r="J66" s="30" t="s">
        <v>63</v>
      </c>
      <c r="K66" s="3">
        <v>240</v>
      </c>
      <c r="L66" s="19"/>
    </row>
    <row r="67" spans="1:13" ht="31.8" customHeight="1" x14ac:dyDescent="0.3">
      <c r="A67" s="50"/>
      <c r="B67" s="54"/>
      <c r="C67" s="30" t="s">
        <v>59</v>
      </c>
      <c r="D67" s="2">
        <f t="shared" si="24"/>
        <v>0</v>
      </c>
      <c r="E67" s="2">
        <v>0</v>
      </c>
      <c r="F67" s="2">
        <v>0</v>
      </c>
      <c r="G67" s="2">
        <v>0</v>
      </c>
      <c r="H67" s="2">
        <v>0</v>
      </c>
      <c r="I67" s="30"/>
      <c r="J67" s="30"/>
      <c r="K67" s="3"/>
      <c r="L67" s="19"/>
    </row>
    <row r="68" spans="1:13" ht="31.8" customHeight="1" x14ac:dyDescent="0.3">
      <c r="A68" s="50"/>
      <c r="B68" s="54"/>
      <c r="C68" s="26" t="s">
        <v>84</v>
      </c>
      <c r="D68" s="2">
        <f t="shared" ref="D68:D70" si="25">SUM(E68:H68)</f>
        <v>0</v>
      </c>
      <c r="E68" s="2">
        <v>0</v>
      </c>
      <c r="F68" s="2">
        <v>0</v>
      </c>
      <c r="G68" s="2">
        <v>0</v>
      </c>
      <c r="H68" s="2">
        <v>0</v>
      </c>
      <c r="I68" s="19"/>
      <c r="J68" s="19"/>
      <c r="K68" s="3"/>
      <c r="L68" s="19"/>
    </row>
    <row r="69" spans="1:13" ht="18.600000000000001" customHeight="1" x14ac:dyDescent="0.3">
      <c r="A69" s="42" t="s">
        <v>55</v>
      </c>
      <c r="B69" s="46" t="s">
        <v>78</v>
      </c>
      <c r="C69" s="30" t="s">
        <v>53</v>
      </c>
      <c r="D69" s="2">
        <f t="shared" si="25"/>
        <v>22027</v>
      </c>
      <c r="E69" s="2">
        <v>0</v>
      </c>
      <c r="F69" s="2">
        <v>15000</v>
      </c>
      <c r="G69" s="2">
        <v>7027</v>
      </c>
      <c r="H69" s="2">
        <v>0</v>
      </c>
      <c r="I69" s="30">
        <v>474</v>
      </c>
      <c r="J69" s="30" t="s">
        <v>80</v>
      </c>
      <c r="K69" s="3">
        <v>310</v>
      </c>
      <c r="L69" s="29"/>
    </row>
    <row r="70" spans="1:13" ht="18.600000000000001" customHeight="1" x14ac:dyDescent="0.3">
      <c r="A70" s="55"/>
      <c r="B70" s="60"/>
      <c r="C70" s="30" t="s">
        <v>59</v>
      </c>
      <c r="D70" s="2">
        <f t="shared" si="25"/>
        <v>0</v>
      </c>
      <c r="E70" s="2">
        <v>0</v>
      </c>
      <c r="F70" s="2">
        <v>0</v>
      </c>
      <c r="G70" s="2">
        <v>0</v>
      </c>
      <c r="H70" s="2">
        <v>0</v>
      </c>
      <c r="I70" s="30"/>
      <c r="J70" s="30"/>
      <c r="K70" s="3"/>
      <c r="L70" s="29"/>
    </row>
    <row r="71" spans="1:13" ht="18.600000000000001" customHeight="1" x14ac:dyDescent="0.3">
      <c r="A71" s="55"/>
      <c r="B71" s="60"/>
      <c r="C71" s="29" t="s">
        <v>84</v>
      </c>
      <c r="D71" s="2">
        <f t="shared" ref="D71" si="26">SUM(E71:H71)</f>
        <v>0</v>
      </c>
      <c r="E71" s="2">
        <v>0</v>
      </c>
      <c r="F71" s="2">
        <v>0</v>
      </c>
      <c r="G71" s="2">
        <v>0</v>
      </c>
      <c r="H71" s="2">
        <v>0</v>
      </c>
      <c r="I71" s="29"/>
      <c r="J71" s="29"/>
      <c r="K71" s="3"/>
      <c r="L71" s="29"/>
    </row>
    <row r="72" spans="1:13" ht="20.399999999999999" customHeight="1" x14ac:dyDescent="0.3">
      <c r="A72" s="42" t="s">
        <v>42</v>
      </c>
      <c r="B72" s="42"/>
      <c r="C72" s="27" t="s">
        <v>85</v>
      </c>
      <c r="D72" s="2">
        <f>SUM(E72:H72)</f>
        <v>68868</v>
      </c>
      <c r="E72" s="2">
        <f>SUM(E73:E75)</f>
        <v>41515.800000000003</v>
      </c>
      <c r="F72" s="2">
        <f>SUM(F73:F75)</f>
        <v>16521.5</v>
      </c>
      <c r="G72" s="2">
        <f>SUM(G73:G75)</f>
        <v>10830.7</v>
      </c>
      <c r="H72" s="2">
        <f>SUM(H73:H75)</f>
        <v>0</v>
      </c>
      <c r="I72" s="11"/>
      <c r="J72" s="2"/>
      <c r="K72" s="3"/>
      <c r="L72" s="11"/>
    </row>
    <row r="73" spans="1:13" ht="23.4" customHeight="1" x14ac:dyDescent="0.3">
      <c r="A73" s="42" t="s">
        <v>10</v>
      </c>
      <c r="B73" s="42"/>
      <c r="C73" s="26" t="s">
        <v>53</v>
      </c>
      <c r="D73" s="2">
        <f>SUM(E73:H73)</f>
        <v>68868</v>
      </c>
      <c r="E73" s="2">
        <f>E63+E66+E69</f>
        <v>41515.800000000003</v>
      </c>
      <c r="F73" s="2">
        <f>F63+F66+F69</f>
        <v>16521.5</v>
      </c>
      <c r="G73" s="2">
        <f>G63+G66+G69</f>
        <v>10830.7</v>
      </c>
      <c r="H73" s="2">
        <f>H63+H66</f>
        <v>0</v>
      </c>
      <c r="I73" s="11"/>
      <c r="J73" s="11"/>
      <c r="K73" s="3"/>
      <c r="L73" s="11"/>
    </row>
    <row r="74" spans="1:13" ht="23.4" customHeight="1" x14ac:dyDescent="0.3">
      <c r="A74" s="42"/>
      <c r="B74" s="42"/>
      <c r="C74" s="26" t="s">
        <v>59</v>
      </c>
      <c r="D74" s="2">
        <f>SUM(E74:H74)</f>
        <v>0</v>
      </c>
      <c r="E74" s="2">
        <f t="shared" ref="E74:E75" si="27">E64+E67+E70</f>
        <v>0</v>
      </c>
      <c r="F74" s="2">
        <f t="shared" ref="F74:F75" si="28">F64+F67+F70</f>
        <v>0</v>
      </c>
      <c r="G74" s="2">
        <f t="shared" ref="G74:G75" si="29">G64+G67+G70</f>
        <v>0</v>
      </c>
      <c r="H74" s="2">
        <f>H64+H67</f>
        <v>0</v>
      </c>
      <c r="I74" s="11"/>
      <c r="J74" s="11"/>
      <c r="K74" s="3"/>
      <c r="L74" s="11"/>
    </row>
    <row r="75" spans="1:13" ht="23.4" customHeight="1" x14ac:dyDescent="0.3">
      <c r="A75" s="42"/>
      <c r="B75" s="42"/>
      <c r="C75" s="26" t="s">
        <v>84</v>
      </c>
      <c r="D75" s="2">
        <f>SUM(E75:H75)</f>
        <v>0</v>
      </c>
      <c r="E75" s="2">
        <f t="shared" si="27"/>
        <v>0</v>
      </c>
      <c r="F75" s="2">
        <f t="shared" si="28"/>
        <v>0</v>
      </c>
      <c r="G75" s="2">
        <f t="shared" si="29"/>
        <v>0</v>
      </c>
      <c r="H75" s="2">
        <f>H65+H68</f>
        <v>0</v>
      </c>
      <c r="I75" s="11"/>
      <c r="J75" s="11"/>
      <c r="K75" s="3"/>
      <c r="L75" s="11"/>
    </row>
    <row r="76" spans="1:13" ht="25.2" customHeight="1" x14ac:dyDescent="0.3">
      <c r="A76" s="42" t="s">
        <v>68</v>
      </c>
      <c r="B76" s="42"/>
      <c r="C76" s="27" t="s">
        <v>85</v>
      </c>
      <c r="D76" s="2">
        <f t="shared" ref="D76" si="30">SUM(E76:H76)</f>
        <v>6165739.9000000004</v>
      </c>
      <c r="E76" s="2">
        <f>SUM(E77:E79)</f>
        <v>56192</v>
      </c>
      <c r="F76" s="2">
        <f>SUM(F77:F79)</f>
        <v>43592</v>
      </c>
      <c r="G76" s="2">
        <f>SUM(G77:G79)</f>
        <v>5006368.9000000004</v>
      </c>
      <c r="H76" s="2">
        <f>SUM(H77:H79)</f>
        <v>1059587</v>
      </c>
      <c r="I76" s="11" t="s">
        <v>11</v>
      </c>
      <c r="J76" s="11" t="s">
        <v>11</v>
      </c>
      <c r="K76" s="11"/>
      <c r="L76" s="11"/>
    </row>
    <row r="77" spans="1:13" ht="25.2" customHeight="1" x14ac:dyDescent="0.3">
      <c r="A77" s="42" t="s">
        <v>10</v>
      </c>
      <c r="B77" s="42"/>
      <c r="C77" s="26" t="s">
        <v>53</v>
      </c>
      <c r="D77" s="2">
        <f>SUM(E77:H77)</f>
        <v>2116106.2000000002</v>
      </c>
      <c r="E77" s="2">
        <f>E13+E18+E45+E59+E73</f>
        <v>47504.5</v>
      </c>
      <c r="F77" s="2">
        <f>F13+F18+F45+F59+F73</f>
        <v>21418.6</v>
      </c>
      <c r="G77" s="2">
        <f>G13+G18+G45+G59+G73</f>
        <v>1692086.5</v>
      </c>
      <c r="H77" s="2">
        <f>H13+H18+H45+H59</f>
        <v>355096.6</v>
      </c>
      <c r="I77" s="11" t="s">
        <v>11</v>
      </c>
      <c r="J77" s="11" t="s">
        <v>11</v>
      </c>
      <c r="K77" s="11"/>
      <c r="L77" s="11"/>
      <c r="M77" s="23"/>
    </row>
    <row r="78" spans="1:13" ht="25.2" customHeight="1" x14ac:dyDescent="0.3">
      <c r="A78" s="42"/>
      <c r="B78" s="42"/>
      <c r="C78" s="26" t="s">
        <v>59</v>
      </c>
      <c r="D78" s="2">
        <f>SUM(E78:H78)</f>
        <v>2037495.4</v>
      </c>
      <c r="E78" s="2">
        <f>E14+E19+E46+E60+E64</f>
        <v>7537.8</v>
      </c>
      <c r="F78" s="2">
        <f>F14+F19+F46+F60+F63</f>
        <v>21903.7</v>
      </c>
      <c r="G78" s="2">
        <f>G14+G19+G46+G60+G63</f>
        <v>1655783.8</v>
      </c>
      <c r="H78" s="2">
        <f>H14+H19+H46+H60+H63</f>
        <v>352270.1</v>
      </c>
      <c r="I78" s="11" t="s">
        <v>11</v>
      </c>
      <c r="J78" s="11" t="s">
        <v>11</v>
      </c>
      <c r="K78" s="11"/>
      <c r="L78" s="11"/>
      <c r="M78" s="23"/>
    </row>
    <row r="79" spans="1:13" ht="25.2" customHeight="1" x14ac:dyDescent="0.3">
      <c r="A79" s="42"/>
      <c r="B79" s="42"/>
      <c r="C79" s="26" t="s">
        <v>84</v>
      </c>
      <c r="D79" s="2">
        <f>SUM(E79:H79)</f>
        <v>2012138.3</v>
      </c>
      <c r="E79" s="2">
        <f>E15+E20+E47+E61+E64</f>
        <v>1149.7</v>
      </c>
      <c r="F79" s="2">
        <f>F15+F20+F47+F61+F64</f>
        <v>269.7</v>
      </c>
      <c r="G79" s="2">
        <f>G15+G20+G47+G61+G64</f>
        <v>1658498.6</v>
      </c>
      <c r="H79" s="2">
        <f>H15+H20+H47+H61+H64</f>
        <v>352220.3</v>
      </c>
      <c r="I79" s="11"/>
      <c r="J79" s="11"/>
      <c r="K79" s="11"/>
      <c r="L79" s="11"/>
      <c r="M79" s="23"/>
    </row>
    <row r="81" spans="1:12" ht="17.399999999999999" x14ac:dyDescent="0.35">
      <c r="A81" s="37"/>
      <c r="B81" s="61"/>
      <c r="C81" s="61"/>
    </row>
    <row r="82" spans="1:12" ht="16.8" x14ac:dyDescent="0.3">
      <c r="A82" s="37" t="s">
        <v>81</v>
      </c>
      <c r="B82" s="38"/>
      <c r="C82" s="38"/>
    </row>
    <row r="83" spans="1:12" ht="16.8" x14ac:dyDescent="0.3">
      <c r="A83" s="7" t="s">
        <v>82</v>
      </c>
      <c r="B83"/>
      <c r="C83"/>
      <c r="D83"/>
      <c r="E83"/>
      <c r="F83"/>
      <c r="G83"/>
      <c r="H83"/>
      <c r="I83"/>
      <c r="J83"/>
      <c r="K83"/>
      <c r="L83"/>
    </row>
    <row r="84" spans="1:12" ht="16.8" x14ac:dyDescent="0.3">
      <c r="A84" s="7" t="s">
        <v>37</v>
      </c>
      <c r="B84"/>
      <c r="C84"/>
      <c r="D84"/>
      <c r="E84"/>
      <c r="F84"/>
      <c r="G84" s="63"/>
      <c r="H84"/>
      <c r="I84"/>
      <c r="J84"/>
      <c r="K84"/>
      <c r="L84" s="8" t="s">
        <v>83</v>
      </c>
    </row>
    <row r="85" spans="1:12" x14ac:dyDescent="0.3">
      <c r="H85"/>
    </row>
    <row r="86" spans="1:12" x14ac:dyDescent="0.3">
      <c r="H86"/>
    </row>
    <row r="87" spans="1:12" x14ac:dyDescent="0.3">
      <c r="H87"/>
    </row>
    <row r="90" spans="1:12" x14ac:dyDescent="0.3">
      <c r="H90" s="62"/>
    </row>
  </sheetData>
  <mergeCells count="54">
    <mergeCell ref="A81:C81"/>
    <mergeCell ref="A58:B58"/>
    <mergeCell ref="A52:A54"/>
    <mergeCell ref="B52:B54"/>
    <mergeCell ref="A55:A57"/>
    <mergeCell ref="B55:B57"/>
    <mergeCell ref="A59:B61"/>
    <mergeCell ref="A77:B79"/>
    <mergeCell ref="A62:L62"/>
    <mergeCell ref="A72:B72"/>
    <mergeCell ref="A73:B75"/>
    <mergeCell ref="B63:B65"/>
    <mergeCell ref="A45:B47"/>
    <mergeCell ref="A35:A37"/>
    <mergeCell ref="B35:B37"/>
    <mergeCell ref="A63:A65"/>
    <mergeCell ref="A76:B76"/>
    <mergeCell ref="A66:A68"/>
    <mergeCell ref="B66:B68"/>
    <mergeCell ref="A48:L48"/>
    <mergeCell ref="A41:A43"/>
    <mergeCell ref="B41:B43"/>
    <mergeCell ref="A69:A71"/>
    <mergeCell ref="B69:B71"/>
    <mergeCell ref="A49:A51"/>
    <mergeCell ref="B49:B51"/>
    <mergeCell ref="B32:B34"/>
    <mergeCell ref="A22:L22"/>
    <mergeCell ref="A23:A25"/>
    <mergeCell ref="B23:B25"/>
    <mergeCell ref="A32:A34"/>
    <mergeCell ref="A7:L7"/>
    <mergeCell ref="A9:A10"/>
    <mergeCell ref="B9:B10"/>
    <mergeCell ref="C9:C10"/>
    <mergeCell ref="D9:H9"/>
    <mergeCell ref="I9:I10"/>
    <mergeCell ref="J9:J10"/>
    <mergeCell ref="K9:K10"/>
    <mergeCell ref="L9:L10"/>
    <mergeCell ref="A82:C82"/>
    <mergeCell ref="A12:L12"/>
    <mergeCell ref="A13:A15"/>
    <mergeCell ref="B13:B15"/>
    <mergeCell ref="A16:B16"/>
    <mergeCell ref="A44:B44"/>
    <mergeCell ref="A17:L17"/>
    <mergeCell ref="A21:B21"/>
    <mergeCell ref="A26:A28"/>
    <mergeCell ref="B26:B28"/>
    <mergeCell ref="B29:B31"/>
    <mergeCell ref="A29:A31"/>
    <mergeCell ref="A38:A40"/>
    <mergeCell ref="B38:B40"/>
  </mergeCells>
  <phoneticPr fontId="7" type="noConversion"/>
  <hyperlinks>
    <hyperlink ref="K9" r:id="rId1" display="consultantplus://offline/ref=3935B733AFBD485EBAF136C45D7B73D03AD23A8946AF428B151CF76C5535F1706B78C14F6DD19A12UFc6I"/>
  </hyperlinks>
  <pageMargins left="0.70866141732283472" right="0.70866141732283472" top="1.1811023622047245" bottom="0.39370078740157483" header="0.59055118110236227" footer="0.59055118110236227"/>
  <pageSetup paperSize="9" scale="89" fitToHeight="0" orientation="landscape" verticalDpi="0" r:id="rId2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Мероприятия</vt:lpstr>
      <vt:lpstr>Мероприятия!Заголовки_для_печати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2023-03-21T11:35:03Z</cp:lastPrinted>
  <dcterms:created xsi:type="dcterms:W3CDTF">2017-07-27T08:24:42Z</dcterms:created>
  <dcterms:modified xsi:type="dcterms:W3CDTF">2023-03-21T12:23:55Z</dcterms:modified>
</cp:coreProperties>
</file>